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imDirks/Documents/PostDoc/Manuskripte/Hsp33/"/>
    </mc:Choice>
  </mc:AlternateContent>
  <xr:revisionPtr revIDLastSave="0" documentId="8_{A5F01C42-FCE4-B643-8C6F-7F57CA0A3548}" xr6:coauthVersionLast="47" xr6:coauthVersionMax="47" xr10:uidLastSave="{00000000-0000-0000-0000-000000000000}"/>
  <bookViews>
    <workbookView xWindow="15680" yWindow="6280" windowWidth="26380" windowHeight="15000" firstSheet="4" activeTab="10" xr2:uid="{3AF583FF-9613-495B-80E9-4285209B6589}"/>
  </bookViews>
  <sheets>
    <sheet name="07.01.19" sheetId="1" r:id="rId1"/>
    <sheet name="09.01.19" sheetId="2" r:id="rId2"/>
    <sheet name="10.01.19" sheetId="3" r:id="rId3"/>
    <sheet name="%onWT_Together" sheetId="4" r:id="rId4"/>
    <sheet name="SurvivalRateTogether " sheetId="5" r:id="rId5"/>
    <sheet name="Mutant 1" sheetId="6" r:id="rId6"/>
    <sheet name="Mutant 2" sheetId="7" r:id="rId7"/>
    <sheet name="Mutant 3" sheetId="8" r:id="rId8"/>
    <sheet name="Mutant Together" sheetId="10" r:id="rId9"/>
    <sheet name="Everything" sheetId="9" r:id="rId10"/>
    <sheet name="Western Blot Intensity" sheetId="11" r:id="rId11"/>
  </sheets>
  <externalReferences>
    <externalReference r:id="rId1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5" i="11" l="1"/>
  <c r="C15" i="11"/>
  <c r="E15" i="11"/>
  <c r="F15" i="11"/>
  <c r="B16" i="11"/>
  <c r="C16" i="11"/>
  <c r="E16" i="11" s="1"/>
  <c r="F16" i="11"/>
  <c r="B17" i="11"/>
  <c r="E17" i="11" s="1"/>
  <c r="C17" i="11"/>
  <c r="B18" i="11"/>
  <c r="C18" i="11"/>
  <c r="E18" i="11"/>
  <c r="F18" i="11"/>
  <c r="B19" i="11"/>
  <c r="E19" i="11" s="1"/>
  <c r="C19" i="11"/>
  <c r="D3" i="4"/>
  <c r="D4" i="4"/>
  <c r="D5" i="4"/>
  <c r="D6" i="4"/>
  <c r="D7" i="4"/>
  <c r="D2" i="4"/>
  <c r="E3" i="3"/>
  <c r="E4" i="3"/>
  <c r="E5" i="3"/>
  <c r="E6" i="3"/>
  <c r="E7" i="3"/>
  <c r="E2" i="3"/>
  <c r="D3" i="6"/>
  <c r="D4" i="6"/>
  <c r="D5" i="6"/>
  <c r="D2" i="6"/>
  <c r="D3" i="8"/>
  <c r="D4" i="8"/>
  <c r="D5" i="8"/>
  <c r="D2" i="8"/>
  <c r="D4" i="7"/>
  <c r="D5" i="7"/>
  <c r="D3" i="7"/>
  <c r="D3" i="5"/>
  <c r="D4" i="5"/>
  <c r="D5" i="5"/>
  <c r="D7" i="5"/>
  <c r="D2" i="5"/>
  <c r="D3" i="3"/>
  <c r="D4" i="3"/>
  <c r="D5" i="3"/>
  <c r="D6" i="3"/>
  <c r="D6" i="5" s="1"/>
  <c r="D7" i="3"/>
  <c r="D2" i="3"/>
  <c r="F17" i="11" l="1"/>
  <c r="F19" i="11"/>
  <c r="D3" i="10"/>
  <c r="D4" i="10"/>
  <c r="D5" i="10"/>
  <c r="D2" i="10"/>
  <c r="C3" i="10"/>
  <c r="C4" i="10"/>
  <c r="C5" i="10"/>
  <c r="C2" i="10"/>
  <c r="B3" i="10"/>
  <c r="B4" i="10"/>
  <c r="B5" i="10"/>
  <c r="B2" i="10"/>
  <c r="E5" i="10" l="1"/>
  <c r="B5" i="9" s="1"/>
  <c r="E4" i="10"/>
  <c r="B4" i="9" s="1"/>
  <c r="F3" i="10"/>
  <c r="C3" i="9" s="1"/>
  <c r="F2" i="10"/>
  <c r="E2" i="10"/>
  <c r="F5" i="10"/>
  <c r="C5" i="9" s="1"/>
  <c r="F4" i="10"/>
  <c r="C4" i="9" s="1"/>
  <c r="E3" i="10"/>
  <c r="B3" i="9" s="1"/>
  <c r="C7" i="5"/>
  <c r="C2" i="5"/>
  <c r="C5" i="4"/>
  <c r="C2" i="4"/>
  <c r="E5" i="2"/>
  <c r="E2" i="2"/>
  <c r="D3" i="2"/>
  <c r="C3" i="5" s="1"/>
  <c r="D4" i="2"/>
  <c r="C4" i="5" s="1"/>
  <c r="D5" i="2"/>
  <c r="C5" i="5" s="1"/>
  <c r="D6" i="2"/>
  <c r="E6" i="2" s="1"/>
  <c r="C6" i="4" s="1"/>
  <c r="D7" i="2"/>
  <c r="E7" i="2" s="1"/>
  <c r="C7" i="4" s="1"/>
  <c r="D2" i="2"/>
  <c r="C6" i="5" l="1"/>
  <c r="E4" i="2"/>
  <c r="C4" i="4" s="1"/>
  <c r="E3" i="2"/>
  <c r="C3" i="4" s="1"/>
  <c r="C32" i="4"/>
  <c r="C33" i="4"/>
  <c r="C31" i="4"/>
  <c r="B32" i="4"/>
  <c r="B33" i="4"/>
  <c r="B31" i="4"/>
  <c r="D3" i="1" l="1"/>
  <c r="B3" i="5" s="1"/>
  <c r="D4" i="1"/>
  <c r="B4" i="5" s="1"/>
  <c r="D5" i="1"/>
  <c r="D6" i="1"/>
  <c r="D7" i="1"/>
  <c r="B7" i="5" s="1"/>
  <c r="D2" i="1"/>
  <c r="B2" i="5" s="1"/>
  <c r="E7" i="5" l="1"/>
  <c r="B10" i="9" s="1"/>
  <c r="F7" i="5"/>
  <c r="C10" i="9" s="1"/>
  <c r="F3" i="5"/>
  <c r="C6" i="9" s="1"/>
  <c r="E3" i="5"/>
  <c r="B6" i="9" s="1"/>
  <c r="E2" i="1"/>
  <c r="B2" i="4" s="1"/>
  <c r="F2" i="4" s="1"/>
  <c r="C30" i="4" s="1"/>
  <c r="E7" i="1"/>
  <c r="B7" i="4" s="1"/>
  <c r="E6" i="1"/>
  <c r="B6" i="4" s="1"/>
  <c r="E6" i="4" s="1"/>
  <c r="B37" i="4" s="1"/>
  <c r="B6" i="5"/>
  <c r="E5" i="1"/>
  <c r="B5" i="4" s="1"/>
  <c r="B5" i="5"/>
  <c r="E2" i="5"/>
  <c r="B2" i="9" s="1"/>
  <c r="F2" i="5"/>
  <c r="C2" i="9" s="1"/>
  <c r="E3" i="1"/>
  <c r="B3" i="4" s="1"/>
  <c r="F3" i="4" s="1"/>
  <c r="C34" i="4" s="1"/>
  <c r="E4" i="5"/>
  <c r="B7" i="9" s="1"/>
  <c r="F4" i="5"/>
  <c r="C7" i="9" s="1"/>
  <c r="E4" i="1"/>
  <c r="B4" i="4" s="1"/>
  <c r="E4" i="4" s="1"/>
  <c r="B35" i="4" s="1"/>
  <c r="E2" i="4"/>
  <c r="B30" i="4" s="1"/>
  <c r="F6" i="4"/>
  <c r="C37" i="4" s="1"/>
  <c r="E5" i="4"/>
  <c r="B36" i="4" s="1"/>
  <c r="F5" i="4"/>
  <c r="C36" i="4" s="1"/>
  <c r="F7" i="4"/>
  <c r="C38" i="4" s="1"/>
  <c r="E7" i="4"/>
  <c r="B38" i="4" s="1"/>
  <c r="E3" i="4"/>
  <c r="B34" i="4" s="1"/>
  <c r="F6" i="5" l="1"/>
  <c r="C9" i="9" s="1"/>
  <c r="E6" i="5"/>
  <c r="B9" i="9" s="1"/>
  <c r="F5" i="5"/>
  <c r="C8" i="9" s="1"/>
  <c r="E5" i="5"/>
  <c r="B8" i="9" s="1"/>
  <c r="F4" i="4"/>
  <c r="C35" i="4" s="1"/>
</calcChain>
</file>

<file path=xl/sharedStrings.xml><?xml version="1.0" encoding="utf-8"?>
<sst xmlns="http://schemas.openxmlformats.org/spreadsheetml/2006/main" count="170" uniqueCount="35">
  <si>
    <t>ΔhslO + pCA24N::hslO 0 µM IPTG</t>
  </si>
  <si>
    <t>ΔhslO + pCA24N::hslO 10 µM IPTG</t>
  </si>
  <si>
    <t>ΔhslO + pCA24N::hslO 100 µM IPTG</t>
  </si>
  <si>
    <t>ΔhslO + pCA24N::hslO 5 µM IPTG</t>
  </si>
  <si>
    <t>ΔhslO + pCA24N::hslO 1000 µM IPTG</t>
  </si>
  <si>
    <t>Plasma</t>
  </si>
  <si>
    <t>%</t>
  </si>
  <si>
    <t>WT</t>
  </si>
  <si>
    <t>MW</t>
  </si>
  <si>
    <t>STABWN</t>
  </si>
  <si>
    <t>WT + pCA24N</t>
  </si>
  <si>
    <t>ΔhslO</t>
  </si>
  <si>
    <t>ΔhslO + pCA24N</t>
  </si>
  <si>
    <t>Mean</t>
  </si>
  <si>
    <t>Control</t>
  </si>
  <si>
    <t>% on WT</t>
  </si>
  <si>
    <t>Survival rate [%]</t>
  </si>
  <si>
    <t>Signal</t>
  </si>
  <si>
    <t>W</t>
  </si>
  <si>
    <t>dbd 030.tif</t>
  </si>
  <si>
    <t>Type</t>
  </si>
  <si>
    <t>Bkgnd.</t>
  </si>
  <si>
    <t>Area</t>
  </si>
  <si>
    <t>Total</t>
  </si>
  <si>
    <t>Name</t>
  </si>
  <si>
    <t>Channel</t>
  </si>
  <si>
    <t>Image Name</t>
  </si>
  <si>
    <t>1000 µM IPTG</t>
  </si>
  <si>
    <t>100 µM IPTG</t>
  </si>
  <si>
    <t>10 µM IPTG</t>
  </si>
  <si>
    <t>5 µM IPTG</t>
  </si>
  <si>
    <t>0 µM IPTG</t>
  </si>
  <si>
    <t>1 020.tif</t>
  </si>
  <si>
    <t>Background</t>
  </si>
  <si>
    <t>0,00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</si>
</sst>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14" fontId="0" fillId="0" borderId="0" xfId="0" applyNumberFormat="1"/>
    <xf numFmtId="0" fontId="1" fillId="0" borderId="0" xfId="0" applyFont="1" applyFill="1"/>
    <xf numFmtId="2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>
                <a:lumMod val="75000"/>
                <a:lumOff val="25000"/>
              </a:schemeClr>
            </a:solidFill>
            <a:ln>
              <a:noFill/>
            </a:ln>
            <a:effectLst/>
          </c:spPr>
          <c:invertIfNegative val="0"/>
          <c:cat>
            <c:strRef>
              <c:f>'07.01.19'!$A$2:$A$7</c:f>
              <c:strCache>
                <c:ptCount val="6"/>
                <c:pt idx="0">
                  <c:v>WT</c:v>
                </c:pt>
                <c:pt idx="1">
                  <c:v>ΔhslO + pCA24N::hslO 0 µM IPTG</c:v>
                </c:pt>
                <c:pt idx="2">
                  <c:v>ΔhslO + pCA24N::hslO 5 µM IPTG</c:v>
                </c:pt>
                <c:pt idx="3">
                  <c:v>ΔhslO + pCA24N::hslO 10 µM IPTG</c:v>
                </c:pt>
                <c:pt idx="4">
                  <c:v>ΔhslO + pCA24N::hslO 100 µM IPTG</c:v>
                </c:pt>
                <c:pt idx="5">
                  <c:v>ΔhslO + pCA24N::hslO 1000 µM IPTG</c:v>
                </c:pt>
              </c:strCache>
            </c:strRef>
          </c:cat>
          <c:val>
            <c:numRef>
              <c:f>'07.01.19'!$E$2:$E$7</c:f>
              <c:numCache>
                <c:formatCode>General</c:formatCode>
                <c:ptCount val="6"/>
                <c:pt idx="0">
                  <c:v>100</c:v>
                </c:pt>
                <c:pt idx="1">
                  <c:v>104.98974709501026</c:v>
                </c:pt>
                <c:pt idx="2">
                  <c:v>107.93957370490443</c:v>
                </c:pt>
                <c:pt idx="3">
                  <c:v>111.30630314103014</c:v>
                </c:pt>
                <c:pt idx="4">
                  <c:v>124.89651094027201</c:v>
                </c:pt>
                <c:pt idx="5">
                  <c:v>136.0778996672008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EA9-4312-BF91-308540E9B3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1932192"/>
        <c:axId val="431932520"/>
      </c:barChart>
      <c:catAx>
        <c:axId val="431932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31932520"/>
        <c:crosses val="autoZero"/>
        <c:auto val="1"/>
        <c:lblAlgn val="ctr"/>
        <c:lblOffset val="100"/>
        <c:noMultiLvlLbl val="0"/>
      </c:catAx>
      <c:valAx>
        <c:axId val="431932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rel.</a:t>
                </a:r>
                <a:r>
                  <a:rPr lang="de-DE" baseline="0"/>
                  <a:t> CFU [%]</a:t>
                </a:r>
                <a:endParaRPr lang="de-DE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319321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>
                <a:lumMod val="75000"/>
                <a:lumOff val="25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'%onWT_Together'!$F$2:$F$7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4.5264199425431384</c:v>
                  </c:pt>
                  <c:pt idx="2">
                    <c:v>5.1310033323194935</c:v>
                  </c:pt>
                  <c:pt idx="3">
                    <c:v>1.5680412418182708</c:v>
                  </c:pt>
                  <c:pt idx="4">
                    <c:v>3.2648859381633586</c:v>
                  </c:pt>
                  <c:pt idx="5">
                    <c:v>7.7117356007145492</c:v>
                  </c:pt>
                </c:numCache>
              </c:numRef>
            </c:plus>
            <c:minus>
              <c:numRef>
                <c:f>'%onWT_Together'!$F$2:$F$7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4.5264199425431384</c:v>
                  </c:pt>
                  <c:pt idx="2">
                    <c:v>5.1310033323194935</c:v>
                  </c:pt>
                  <c:pt idx="3">
                    <c:v>1.5680412418182708</c:v>
                  </c:pt>
                  <c:pt idx="4">
                    <c:v>3.2648859381633586</c:v>
                  </c:pt>
                  <c:pt idx="5">
                    <c:v>7.7117356007145492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'%onWT_Together'!$A$2:$A$7</c:f>
              <c:strCache>
                <c:ptCount val="6"/>
                <c:pt idx="0">
                  <c:v>WT</c:v>
                </c:pt>
                <c:pt idx="1">
                  <c:v>ΔhslO + pCA24N::hslO 0 µM IPTG</c:v>
                </c:pt>
                <c:pt idx="2">
                  <c:v>ΔhslO + pCA24N::hslO 5 µM IPTG</c:v>
                </c:pt>
                <c:pt idx="3">
                  <c:v>ΔhslO + pCA24N::hslO 10 µM IPTG</c:v>
                </c:pt>
                <c:pt idx="4">
                  <c:v>ΔhslO + pCA24N::hslO 100 µM IPTG</c:v>
                </c:pt>
                <c:pt idx="5">
                  <c:v>ΔhslO + pCA24N::hslO 1000 µM IPTG</c:v>
                </c:pt>
              </c:strCache>
            </c:strRef>
          </c:cat>
          <c:val>
            <c:numRef>
              <c:f>'%onWT_Together'!$E$2:$E$7</c:f>
              <c:numCache>
                <c:formatCode>General</c:formatCode>
                <c:ptCount val="6"/>
                <c:pt idx="0">
                  <c:v>100</c:v>
                </c:pt>
                <c:pt idx="1">
                  <c:v>105.77002188844294</c:v>
                </c:pt>
                <c:pt idx="2">
                  <c:v>106.85914486547199</c:v>
                </c:pt>
                <c:pt idx="3">
                  <c:v>111.40929187593588</c:v>
                </c:pt>
                <c:pt idx="4">
                  <c:v>120.2946724676702</c:v>
                </c:pt>
                <c:pt idx="5">
                  <c:v>146.97901912200396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48-4A3B-97FB-D21DFE5799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78089960"/>
        <c:axId val="378087008"/>
      </c:barChart>
      <c:catAx>
        <c:axId val="378089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78087008"/>
        <c:crosses val="autoZero"/>
        <c:auto val="1"/>
        <c:lblAlgn val="ctr"/>
        <c:lblOffset val="100"/>
        <c:noMultiLvlLbl val="0"/>
      </c:catAx>
      <c:valAx>
        <c:axId val="378087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rel. Survival Rate [%]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780899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2">
                <a:lumMod val="25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'%onWT_Together'!$C$30:$C$38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0.28249774063898508</c:v>
                  </c:pt>
                  <c:pt idx="2">
                    <c:v>8.1019549295033286</c:v>
                  </c:pt>
                  <c:pt idx="3">
                    <c:v>5.6077934645045682</c:v>
                  </c:pt>
                  <c:pt idx="4">
                    <c:v>4.5264199425431384</c:v>
                  </c:pt>
                  <c:pt idx="5">
                    <c:v>5.1310033323194935</c:v>
                  </c:pt>
                  <c:pt idx="6">
                    <c:v>1.5680412418182708</c:v>
                  </c:pt>
                  <c:pt idx="7">
                    <c:v>3.2648859381633586</c:v>
                  </c:pt>
                  <c:pt idx="8">
                    <c:v>7.7117356007145492</c:v>
                  </c:pt>
                </c:numCache>
              </c:numRef>
            </c:plus>
            <c:minus>
              <c:numRef>
                <c:f>'%onWT_Together'!$C$30:$C$38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0.28249774063898508</c:v>
                  </c:pt>
                  <c:pt idx="2">
                    <c:v>8.1019549295033286</c:v>
                  </c:pt>
                  <c:pt idx="3">
                    <c:v>5.6077934645045682</c:v>
                  </c:pt>
                  <c:pt idx="4">
                    <c:v>4.5264199425431384</c:v>
                  </c:pt>
                  <c:pt idx="5">
                    <c:v>5.1310033323194935</c:v>
                  </c:pt>
                  <c:pt idx="6">
                    <c:v>1.5680412418182708</c:v>
                  </c:pt>
                  <c:pt idx="7">
                    <c:v>3.2648859381633586</c:v>
                  </c:pt>
                  <c:pt idx="8">
                    <c:v>7.7117356007145492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'%onWT_Together'!$A$30:$A$38</c:f>
              <c:strCache>
                <c:ptCount val="9"/>
                <c:pt idx="0">
                  <c:v>WT</c:v>
                </c:pt>
                <c:pt idx="1">
                  <c:v>WT + pCA24N</c:v>
                </c:pt>
                <c:pt idx="2">
                  <c:v>ΔhslO</c:v>
                </c:pt>
                <c:pt idx="3">
                  <c:v>ΔhslO + pCA24N</c:v>
                </c:pt>
                <c:pt idx="4">
                  <c:v>ΔhslO + pCA24N::hslO 0 µM IPTG</c:v>
                </c:pt>
                <c:pt idx="5">
                  <c:v>ΔhslO + pCA24N::hslO 5 µM IPTG</c:v>
                </c:pt>
                <c:pt idx="6">
                  <c:v>ΔhslO + pCA24N::hslO 10 µM IPTG</c:v>
                </c:pt>
                <c:pt idx="7">
                  <c:v>ΔhslO + pCA24N::hslO 100 µM IPTG</c:v>
                </c:pt>
                <c:pt idx="8">
                  <c:v>ΔhslO + pCA24N::hslO 1000 µM IPTG</c:v>
                </c:pt>
              </c:strCache>
            </c:strRef>
          </c:cat>
          <c:val>
            <c:numRef>
              <c:f>'%onWT_Together'!$B$30:$B$38</c:f>
              <c:numCache>
                <c:formatCode>0.00</c:formatCode>
                <c:ptCount val="9"/>
                <c:pt idx="0" formatCode="General">
                  <c:v>100</c:v>
                </c:pt>
                <c:pt idx="1">
                  <c:v>99.158521342601503</c:v>
                </c:pt>
                <c:pt idx="2">
                  <c:v>47.95799862147144</c:v>
                </c:pt>
                <c:pt idx="3">
                  <c:v>49.756753736784269</c:v>
                </c:pt>
                <c:pt idx="4" formatCode="General">
                  <c:v>105.77002188844294</c:v>
                </c:pt>
                <c:pt idx="5" formatCode="General">
                  <c:v>106.85914486547199</c:v>
                </c:pt>
                <c:pt idx="6" formatCode="General">
                  <c:v>111.40929187593588</c:v>
                </c:pt>
                <c:pt idx="7" formatCode="General">
                  <c:v>120.2946724676702</c:v>
                </c:pt>
                <c:pt idx="8" formatCode="General">
                  <c:v>146.97901912200396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297-43CC-85EB-573EE7E459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2507736"/>
        <c:axId val="432508064"/>
      </c:barChart>
      <c:catAx>
        <c:axId val="432507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32508064"/>
        <c:crosses val="autoZero"/>
        <c:auto val="1"/>
        <c:lblAlgn val="ctr"/>
        <c:lblOffset val="100"/>
        <c:noMultiLvlLbl val="0"/>
      </c:catAx>
      <c:valAx>
        <c:axId val="432508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rel. CFU [%]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325077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2">
                <a:lumMod val="25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'SurvivalRateTogether '!$F$2:$F$7</c:f>
                <c:numCache>
                  <c:formatCode>General</c:formatCode>
                  <c:ptCount val="6"/>
                  <c:pt idx="0">
                    <c:v>3.5491714761098265</c:v>
                  </c:pt>
                  <c:pt idx="1">
                    <c:v>5.3969926677704594</c:v>
                  </c:pt>
                  <c:pt idx="2">
                    <c:v>6.2222350094339829</c:v>
                  </c:pt>
                  <c:pt idx="3">
                    <c:v>4.4384209304051883</c:v>
                  </c:pt>
                  <c:pt idx="4">
                    <c:v>6.3259262779558423</c:v>
                  </c:pt>
                  <c:pt idx="5">
                    <c:v>2.4021157815100138</c:v>
                  </c:pt>
                </c:numCache>
              </c:numRef>
            </c:plus>
            <c:minus>
              <c:numRef>
                <c:f>'SurvivalRateTogether '!$F$2:$F$7</c:f>
                <c:numCache>
                  <c:formatCode>General</c:formatCode>
                  <c:ptCount val="6"/>
                  <c:pt idx="0">
                    <c:v>3.5491714761098265</c:v>
                  </c:pt>
                  <c:pt idx="1">
                    <c:v>5.3969926677704594</c:v>
                  </c:pt>
                  <c:pt idx="2">
                    <c:v>6.2222350094339829</c:v>
                  </c:pt>
                  <c:pt idx="3">
                    <c:v>4.4384209304051883</c:v>
                  </c:pt>
                  <c:pt idx="4">
                    <c:v>6.3259262779558423</c:v>
                  </c:pt>
                  <c:pt idx="5">
                    <c:v>2.4021157815100138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'SurvivalRateTogether '!$A$2:$A$7</c:f>
              <c:strCache>
                <c:ptCount val="6"/>
                <c:pt idx="0">
                  <c:v>WT</c:v>
                </c:pt>
                <c:pt idx="1">
                  <c:v>ΔhslO + pCA24N::hslO 0 µM IPTG</c:v>
                </c:pt>
                <c:pt idx="2">
                  <c:v>ΔhslO + pCA24N::hslO 5 µM IPTG</c:v>
                </c:pt>
                <c:pt idx="3">
                  <c:v>ΔhslO + pCA24N::hslO 10 µM IPTG</c:v>
                </c:pt>
                <c:pt idx="4">
                  <c:v>ΔhslO + pCA24N::hslO 100 µM IPTG</c:v>
                </c:pt>
                <c:pt idx="5">
                  <c:v>ΔhslO + pCA24N::hslO 1000 µM IPTG</c:v>
                </c:pt>
              </c:strCache>
            </c:strRef>
          </c:cat>
          <c:val>
            <c:numRef>
              <c:f>'SurvivalRateTogether '!$E$2:$E$7</c:f>
              <c:numCache>
                <c:formatCode>General</c:formatCode>
                <c:ptCount val="6"/>
                <c:pt idx="0">
                  <c:v>64.813495294969243</c:v>
                </c:pt>
                <c:pt idx="1">
                  <c:v>68.609168609168606</c:v>
                </c:pt>
                <c:pt idx="2">
                  <c:v>69.366019108278337</c:v>
                </c:pt>
                <c:pt idx="3">
                  <c:v>72.231520152883022</c:v>
                </c:pt>
                <c:pt idx="4">
                  <c:v>78.074090284284026</c:v>
                </c:pt>
                <c:pt idx="5">
                  <c:v>95.015509711055302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A60-4A18-BE0B-D6DAEBA68C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70844736"/>
        <c:axId val="470845064"/>
      </c:barChart>
      <c:catAx>
        <c:axId val="470844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70845064"/>
        <c:crosses val="autoZero"/>
        <c:auto val="1"/>
        <c:lblAlgn val="ctr"/>
        <c:lblOffset val="100"/>
        <c:noMultiLvlLbl val="0"/>
      </c:catAx>
      <c:valAx>
        <c:axId val="470845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Survival Rate [%]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708447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2">
                <a:lumMod val="25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Everything!$C$2:$C$10</c:f>
                <c:numCache>
                  <c:formatCode>General</c:formatCode>
                  <c:ptCount val="9"/>
                  <c:pt idx="0">
                    <c:v>3.5491714761098265</c:v>
                  </c:pt>
                  <c:pt idx="1">
                    <c:v>5.2687454178691961</c:v>
                  </c:pt>
                  <c:pt idx="2">
                    <c:v>2.3001603272555746</c:v>
                  </c:pt>
                  <c:pt idx="3">
                    <c:v>0.94568675689200898</c:v>
                  </c:pt>
                  <c:pt idx="4">
                    <c:v>5.3969926677704594</c:v>
                  </c:pt>
                  <c:pt idx="5">
                    <c:v>6.2222350094339829</c:v>
                  </c:pt>
                  <c:pt idx="6">
                    <c:v>4.4384209304051883</c:v>
                  </c:pt>
                  <c:pt idx="7">
                    <c:v>6.3259262779558423</c:v>
                  </c:pt>
                  <c:pt idx="8">
                    <c:v>2.4021157815100138</c:v>
                  </c:pt>
                </c:numCache>
              </c:numRef>
            </c:plus>
            <c:minus>
              <c:numRef>
                <c:f>Everything!$C$2:$C$10</c:f>
                <c:numCache>
                  <c:formatCode>General</c:formatCode>
                  <c:ptCount val="9"/>
                  <c:pt idx="0">
                    <c:v>3.5491714761098265</c:v>
                  </c:pt>
                  <c:pt idx="1">
                    <c:v>5.2687454178691961</c:v>
                  </c:pt>
                  <c:pt idx="2">
                    <c:v>2.3001603272555746</c:v>
                  </c:pt>
                  <c:pt idx="3">
                    <c:v>0.94568675689200898</c:v>
                  </c:pt>
                  <c:pt idx="4">
                    <c:v>5.3969926677704594</c:v>
                  </c:pt>
                  <c:pt idx="5">
                    <c:v>6.2222350094339829</c:v>
                  </c:pt>
                  <c:pt idx="6">
                    <c:v>4.4384209304051883</c:v>
                  </c:pt>
                  <c:pt idx="7">
                    <c:v>6.3259262779558423</c:v>
                  </c:pt>
                  <c:pt idx="8">
                    <c:v>2.4021157815100138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Everything!$A$2:$A$10</c:f>
              <c:strCache>
                <c:ptCount val="9"/>
                <c:pt idx="0">
                  <c:v>WT</c:v>
                </c:pt>
                <c:pt idx="1">
                  <c:v>WT + pCA24N</c:v>
                </c:pt>
                <c:pt idx="2">
                  <c:v>ΔhslO</c:v>
                </c:pt>
                <c:pt idx="3">
                  <c:v>ΔhslO + pCA24N</c:v>
                </c:pt>
                <c:pt idx="4">
                  <c:v>ΔhslO + pCA24N::hslO 0 µM IPTG</c:v>
                </c:pt>
                <c:pt idx="5">
                  <c:v>ΔhslO + pCA24N::hslO 5 µM IPTG</c:v>
                </c:pt>
                <c:pt idx="6">
                  <c:v>ΔhslO + pCA24N::hslO 10 µM IPTG</c:v>
                </c:pt>
                <c:pt idx="7">
                  <c:v>ΔhslO + pCA24N::hslO 100 µM IPTG</c:v>
                </c:pt>
                <c:pt idx="8">
                  <c:v>ΔhslO + pCA24N::hslO 1000 µM IPTG</c:v>
                </c:pt>
              </c:strCache>
            </c:strRef>
          </c:cat>
          <c:val>
            <c:numRef>
              <c:f>Everything!$B$2:$B$10</c:f>
              <c:numCache>
                <c:formatCode>General</c:formatCode>
                <c:ptCount val="9"/>
                <c:pt idx="0">
                  <c:v>64.813495294969243</c:v>
                </c:pt>
                <c:pt idx="1">
                  <c:v>51.410568463200043</c:v>
                </c:pt>
                <c:pt idx="2">
                  <c:v>34.955552577503795</c:v>
                </c:pt>
                <c:pt idx="3">
                  <c:v>33.660737226656515</c:v>
                </c:pt>
                <c:pt idx="4">
                  <c:v>68.609168609168606</c:v>
                </c:pt>
                <c:pt idx="5">
                  <c:v>69.366019108278337</c:v>
                </c:pt>
                <c:pt idx="6">
                  <c:v>72.231520152883022</c:v>
                </c:pt>
                <c:pt idx="7">
                  <c:v>78.074090284284026</c:v>
                </c:pt>
                <c:pt idx="8">
                  <c:v>95.015509711055302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CB-49D3-BA8C-3EB90BC1E4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9479120"/>
        <c:axId val="219479448"/>
      </c:barChart>
      <c:catAx>
        <c:axId val="219479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19479448"/>
        <c:crosses val="autoZero"/>
        <c:auto val="1"/>
        <c:lblAlgn val="ctr"/>
        <c:lblOffset val="100"/>
        <c:noMultiLvlLbl val="0"/>
      </c:catAx>
      <c:valAx>
        <c:axId val="219479448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Survival rate [%]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194791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'Western Blot Intensity'!$F$15:$F$19</c:f>
                <c:numCache>
                  <c:formatCode>General</c:formatCode>
                  <c:ptCount val="5"/>
                  <c:pt idx="0">
                    <c:v>44433.899971380713</c:v>
                  </c:pt>
                  <c:pt idx="1">
                    <c:v>66763.329921613578</c:v>
                  </c:pt>
                  <c:pt idx="2">
                    <c:v>101728.3965599904</c:v>
                  </c:pt>
                  <c:pt idx="3">
                    <c:v>534852.00445232203</c:v>
                  </c:pt>
                  <c:pt idx="4">
                    <c:v>824257.24139979505</c:v>
                  </c:pt>
                </c:numCache>
              </c:numRef>
            </c:plus>
            <c:minus>
              <c:numRef>
                <c:f>'Western Blot Intensity'!$F$15:$F$19</c:f>
                <c:numCache>
                  <c:formatCode>General</c:formatCode>
                  <c:ptCount val="5"/>
                  <c:pt idx="0">
                    <c:v>44433.899971380713</c:v>
                  </c:pt>
                  <c:pt idx="1">
                    <c:v>66763.329921613578</c:v>
                  </c:pt>
                  <c:pt idx="2">
                    <c:v>101728.3965599904</c:v>
                  </c:pt>
                  <c:pt idx="3">
                    <c:v>534852.00445232203</c:v>
                  </c:pt>
                  <c:pt idx="4">
                    <c:v>824257.24139979505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'Western Blot Intensity'!$A$15:$A$19</c:f>
              <c:strCache>
                <c:ptCount val="5"/>
                <c:pt idx="0">
                  <c:v>0 µM IPTG</c:v>
                </c:pt>
                <c:pt idx="1">
                  <c:v>5 µM IPTG</c:v>
                </c:pt>
                <c:pt idx="2">
                  <c:v>10 µM IPTG</c:v>
                </c:pt>
                <c:pt idx="3">
                  <c:v>100 µM IPTG</c:v>
                </c:pt>
                <c:pt idx="4">
                  <c:v>1000 µM IPTG</c:v>
                </c:pt>
              </c:strCache>
            </c:strRef>
          </c:cat>
          <c:val>
            <c:numRef>
              <c:f>'Western Blot Intensity'!$E$15:$E$19</c:f>
              <c:numCache>
                <c:formatCode>General</c:formatCode>
                <c:ptCount val="5"/>
                <c:pt idx="0">
                  <c:v>45680</c:v>
                </c:pt>
                <c:pt idx="1">
                  <c:v>129066.66666666667</c:v>
                </c:pt>
                <c:pt idx="2">
                  <c:v>248000</c:v>
                </c:pt>
                <c:pt idx="3">
                  <c:v>2360000</c:v>
                </c:pt>
                <c:pt idx="4">
                  <c:v>5470000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F7-0D40-993B-3C6C0569A5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41688960"/>
        <c:axId val="341689288"/>
      </c:barChart>
      <c:catAx>
        <c:axId val="341688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41689288"/>
        <c:crosses val="autoZero"/>
        <c:auto val="1"/>
        <c:lblAlgn val="ctr"/>
        <c:lblOffset val="100"/>
        <c:noMultiLvlLbl val="0"/>
      </c:catAx>
      <c:valAx>
        <c:axId val="341689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416889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2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3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4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5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533400</xdr:colOff>
      <xdr:row>11</xdr:row>
      <xdr:rowOff>19050</xdr:rowOff>
    </xdr:from>
    <xdr:to>
      <xdr:col>8</xdr:col>
      <xdr:colOff>447675</xdr:colOff>
      <xdr:row>29</xdr:row>
      <xdr:rowOff>176212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44455B69-8E2F-464A-B61B-B887BAC2E99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123825</xdr:colOff>
      <xdr:row>9</xdr:row>
      <xdr:rowOff>61911</xdr:rowOff>
    </xdr:from>
    <xdr:to>
      <xdr:col>7</xdr:col>
      <xdr:colOff>733425</xdr:colOff>
      <xdr:row>26</xdr:row>
      <xdr:rowOff>180974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771D8307-DB4F-440A-8B64-EAD6A948E7F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138112</xdr:colOff>
      <xdr:row>28</xdr:row>
      <xdr:rowOff>23812</xdr:rowOff>
    </xdr:from>
    <xdr:to>
      <xdr:col>10</xdr:col>
      <xdr:colOff>209550</xdr:colOff>
      <xdr:row>47</xdr:row>
      <xdr:rowOff>171450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69344247-88B7-4C1B-81DB-EAEBC4D1FFF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771525</xdr:colOff>
      <xdr:row>8</xdr:row>
      <xdr:rowOff>95250</xdr:rowOff>
    </xdr:from>
    <xdr:to>
      <xdr:col>8</xdr:col>
      <xdr:colOff>381000</xdr:colOff>
      <xdr:row>26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69018840-9AED-4BCC-84E4-3953E1FB537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368300</xdr:colOff>
      <xdr:row>11</xdr:row>
      <xdr:rowOff>82548</xdr:rowOff>
    </xdr:from>
    <xdr:to>
      <xdr:col>6</xdr:col>
      <xdr:colOff>285751</xdr:colOff>
      <xdr:row>34</xdr:row>
      <xdr:rowOff>25399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AC8A81F1-C5FC-43FC-A9CE-80848BE55DD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479425</xdr:colOff>
      <xdr:row>11</xdr:row>
      <xdr:rowOff>14287</xdr:rowOff>
    </xdr:from>
    <xdr:to>
      <xdr:col>14</xdr:col>
      <xdr:colOff>479425</xdr:colOff>
      <xdr:row>25</xdr:row>
      <xdr:rowOff>90487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CACF0B0B-DB62-8243-BC5A-A10661DBA53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Users/dirkst1m/Desktop/Master/DBD%20Sensitivit&#228;ts%20Assay%20NE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.12.18"/>
      <sheetName val="12.12.18"/>
      <sheetName val="14.12."/>
      <sheetName val="13.12. (1)"/>
      <sheetName val="13.12. (2)"/>
      <sheetName val="Zusamm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F3">
            <v>99.158521342601503</v>
          </cell>
          <cell r="G3">
            <v>0.28249774063898508</v>
          </cell>
        </row>
        <row r="4">
          <cell r="F4">
            <v>47.95799862147144</v>
          </cell>
          <cell r="G4">
            <v>8.1019549295033286</v>
          </cell>
        </row>
        <row r="5">
          <cell r="F5">
            <v>49.756753736784269</v>
          </cell>
          <cell r="G5">
            <v>5.6077934645045682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5ADFBB-9551-4936-955A-483399233D7F}">
  <dimension ref="A1:E7"/>
  <sheetViews>
    <sheetView workbookViewId="0">
      <selection activeCell="E1" sqref="E1"/>
    </sheetView>
  </sheetViews>
  <sheetFormatPr baseColWidth="10" defaultRowHeight="15" x14ac:dyDescent="0.2"/>
  <cols>
    <col min="1" max="1" width="35.33203125" customWidth="1"/>
  </cols>
  <sheetData>
    <row r="1" spans="1:5" x14ac:dyDescent="0.2">
      <c r="B1" t="s">
        <v>5</v>
      </c>
      <c r="C1" t="s">
        <v>14</v>
      </c>
      <c r="D1" t="s">
        <v>6</v>
      </c>
      <c r="E1" t="s">
        <v>15</v>
      </c>
    </row>
    <row r="2" spans="1:5" x14ac:dyDescent="0.2">
      <c r="A2" s="1" t="s">
        <v>7</v>
      </c>
      <c r="B2">
        <v>133</v>
      </c>
      <c r="C2">
        <v>192</v>
      </c>
      <c r="D2">
        <f>(B2/C2)*100</f>
        <v>69.270833333333343</v>
      </c>
      <c r="E2">
        <f>(D2/$D$2)*100</f>
        <v>100</v>
      </c>
    </row>
    <row r="3" spans="1:5" x14ac:dyDescent="0.2">
      <c r="A3" s="1" t="s">
        <v>0</v>
      </c>
      <c r="B3">
        <v>152</v>
      </c>
      <c r="C3">
        <v>209</v>
      </c>
      <c r="D3">
        <f t="shared" ref="D3:D7" si="0">(B3/C3)*100</f>
        <v>72.727272727272734</v>
      </c>
      <c r="E3">
        <f t="shared" ref="E3:E7" si="1">(D3/$D$2)*100</f>
        <v>104.98974709501026</v>
      </c>
    </row>
    <row r="4" spans="1:5" x14ac:dyDescent="0.2">
      <c r="A4" s="3" t="s">
        <v>3</v>
      </c>
      <c r="B4">
        <v>163</v>
      </c>
      <c r="C4">
        <v>218</v>
      </c>
      <c r="D4">
        <f t="shared" si="0"/>
        <v>74.77064220183486</v>
      </c>
      <c r="E4">
        <f t="shared" si="1"/>
        <v>107.93957370490443</v>
      </c>
    </row>
    <row r="5" spans="1:5" x14ac:dyDescent="0.2">
      <c r="A5" s="1" t="s">
        <v>1</v>
      </c>
      <c r="B5">
        <v>165</v>
      </c>
      <c r="C5">
        <v>214</v>
      </c>
      <c r="D5">
        <f t="shared" si="0"/>
        <v>77.10280373831776</v>
      </c>
      <c r="E5">
        <f t="shared" si="1"/>
        <v>111.30630314103014</v>
      </c>
    </row>
    <row r="6" spans="1:5" x14ac:dyDescent="0.2">
      <c r="A6" s="1" t="s">
        <v>2</v>
      </c>
      <c r="B6">
        <v>154</v>
      </c>
      <c r="C6">
        <v>178</v>
      </c>
      <c r="D6">
        <f t="shared" si="0"/>
        <v>86.516853932584269</v>
      </c>
      <c r="E6">
        <f t="shared" si="1"/>
        <v>124.89651094027201</v>
      </c>
    </row>
    <row r="7" spans="1:5" x14ac:dyDescent="0.2">
      <c r="A7" s="1" t="s">
        <v>4</v>
      </c>
      <c r="B7">
        <v>115</v>
      </c>
      <c r="C7">
        <v>122</v>
      </c>
      <c r="D7">
        <f t="shared" si="0"/>
        <v>94.262295081967224</v>
      </c>
      <c r="E7">
        <f t="shared" si="1"/>
        <v>136.0778996672008</v>
      </c>
    </row>
  </sheetData>
  <pageMargins left="0.7" right="0.7" top="0.78740157499999996" bottom="0.78740157499999996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C3E432-951D-40CB-B7DF-1C0DAFCCD1CF}">
  <dimension ref="A1:C10"/>
  <sheetViews>
    <sheetView workbookViewId="0">
      <selection activeCell="E37" sqref="E37"/>
    </sheetView>
  </sheetViews>
  <sheetFormatPr baseColWidth="10" defaultRowHeight="15" x14ac:dyDescent="0.2"/>
  <cols>
    <col min="1" max="1" width="33.5" customWidth="1"/>
  </cols>
  <sheetData>
    <row r="1" spans="1:3" x14ac:dyDescent="0.2">
      <c r="B1" t="s">
        <v>13</v>
      </c>
      <c r="C1" t="s">
        <v>9</v>
      </c>
    </row>
    <row r="2" spans="1:3" x14ac:dyDescent="0.2">
      <c r="A2" t="s">
        <v>7</v>
      </c>
      <c r="B2">
        <f>'SurvivalRateTogether '!E2</f>
        <v>64.813495294969243</v>
      </c>
      <c r="C2">
        <f>'SurvivalRateTogether '!F2</f>
        <v>3.5491714761098265</v>
      </c>
    </row>
    <row r="3" spans="1:3" x14ac:dyDescent="0.2">
      <c r="A3" t="s">
        <v>10</v>
      </c>
      <c r="B3">
        <f>'Mutant Together'!E3</f>
        <v>51.410568463200043</v>
      </c>
      <c r="C3">
        <f>'Mutant Together'!F3</f>
        <v>5.2687454178691961</v>
      </c>
    </row>
    <row r="4" spans="1:3" x14ac:dyDescent="0.2">
      <c r="A4" t="s">
        <v>11</v>
      </c>
      <c r="B4">
        <f>'Mutant Together'!E4</f>
        <v>34.955552577503795</v>
      </c>
      <c r="C4">
        <f>'Mutant Together'!F4</f>
        <v>2.3001603272555746</v>
      </c>
    </row>
    <row r="5" spans="1:3" x14ac:dyDescent="0.2">
      <c r="A5" t="s">
        <v>12</v>
      </c>
      <c r="B5">
        <f>'Mutant Together'!E5</f>
        <v>33.660737226656515</v>
      </c>
      <c r="C5">
        <f>'Mutant Together'!F5</f>
        <v>0.94568675689200898</v>
      </c>
    </row>
    <row r="6" spans="1:3" x14ac:dyDescent="0.2">
      <c r="A6" s="1" t="s">
        <v>0</v>
      </c>
      <c r="B6">
        <f>'SurvivalRateTogether '!E3</f>
        <v>68.609168609168606</v>
      </c>
      <c r="C6">
        <f>'SurvivalRateTogether '!F3</f>
        <v>5.3969926677704594</v>
      </c>
    </row>
    <row r="7" spans="1:3" x14ac:dyDescent="0.2">
      <c r="A7" s="3" t="s">
        <v>3</v>
      </c>
      <c r="B7">
        <f>'SurvivalRateTogether '!E4</f>
        <v>69.366019108278337</v>
      </c>
      <c r="C7">
        <f>'SurvivalRateTogether '!F4</f>
        <v>6.2222350094339829</v>
      </c>
    </row>
    <row r="8" spans="1:3" x14ac:dyDescent="0.2">
      <c r="A8" s="1" t="s">
        <v>1</v>
      </c>
      <c r="B8">
        <f>'SurvivalRateTogether '!E5</f>
        <v>72.231520152883022</v>
      </c>
      <c r="C8">
        <f>'SurvivalRateTogether '!F5</f>
        <v>4.4384209304051883</v>
      </c>
    </row>
    <row r="9" spans="1:3" x14ac:dyDescent="0.2">
      <c r="A9" s="1" t="s">
        <v>2</v>
      </c>
      <c r="B9">
        <f>'SurvivalRateTogether '!E6</f>
        <v>78.074090284284026</v>
      </c>
      <c r="C9">
        <f>'SurvivalRateTogether '!F6</f>
        <v>6.3259262779558423</v>
      </c>
    </row>
    <row r="10" spans="1:3" x14ac:dyDescent="0.2">
      <c r="A10" s="1" t="s">
        <v>4</v>
      </c>
      <c r="B10">
        <f>'SurvivalRateTogether '!E7</f>
        <v>95.015509711055302</v>
      </c>
      <c r="C10">
        <f>'SurvivalRateTogether '!F7</f>
        <v>2.4021157815100138</v>
      </c>
    </row>
  </sheetData>
  <pageMargins left="0.7" right="0.7" top="0.78740157499999996" bottom="0.78740157499999996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44447F-74FD-5F40-87D2-7A18844FBCD7}">
  <dimension ref="A1:J26"/>
  <sheetViews>
    <sheetView tabSelected="1" workbookViewId="0">
      <selection activeCell="K23" sqref="K23"/>
    </sheetView>
  </sheetViews>
  <sheetFormatPr baseColWidth="10" defaultRowHeight="15" x14ac:dyDescent="0.2"/>
  <cols>
    <col min="1" max="1" width="13.33203125" customWidth="1"/>
  </cols>
  <sheetData>
    <row r="1" spans="1:10" x14ac:dyDescent="0.2">
      <c r="A1" t="s">
        <v>26</v>
      </c>
      <c r="B1" t="s">
        <v>25</v>
      </c>
      <c r="C1" t="s">
        <v>24</v>
      </c>
      <c r="D1" t="s">
        <v>17</v>
      </c>
      <c r="E1" t="s">
        <v>23</v>
      </c>
      <c r="F1" t="s">
        <v>22</v>
      </c>
      <c r="G1" t="s">
        <v>21</v>
      </c>
      <c r="H1" t="s">
        <v>20</v>
      </c>
    </row>
    <row r="2" spans="1:10" x14ac:dyDescent="0.2">
      <c r="A2" t="s">
        <v>32</v>
      </c>
      <c r="B2" t="s">
        <v>18</v>
      </c>
      <c r="C2">
        <v>9</v>
      </c>
      <c r="D2">
        <v>7540</v>
      </c>
      <c r="E2">
        <v>354000</v>
      </c>
      <c r="F2">
        <v>817</v>
      </c>
      <c r="G2">
        <v>424</v>
      </c>
      <c r="H2" t="s">
        <v>17</v>
      </c>
      <c r="J2" t="s">
        <v>32</v>
      </c>
    </row>
    <row r="3" spans="1:10" x14ac:dyDescent="0.2">
      <c r="A3" t="s">
        <v>32</v>
      </c>
      <c r="B3" t="s">
        <v>18</v>
      </c>
      <c r="C3">
        <v>8</v>
      </c>
      <c r="D3">
        <v>59200</v>
      </c>
      <c r="E3">
        <v>405000</v>
      </c>
      <c r="F3">
        <v>817</v>
      </c>
      <c r="G3">
        <v>424</v>
      </c>
      <c r="H3" t="s">
        <v>17</v>
      </c>
      <c r="J3" t="s">
        <v>32</v>
      </c>
    </row>
    <row r="4" spans="1:10" x14ac:dyDescent="0.2">
      <c r="A4" t="s">
        <v>32</v>
      </c>
      <c r="B4" t="s">
        <v>18</v>
      </c>
      <c r="C4">
        <v>7</v>
      </c>
      <c r="D4">
        <v>131000</v>
      </c>
      <c r="E4">
        <v>477000</v>
      </c>
      <c r="F4">
        <v>817</v>
      </c>
      <c r="G4">
        <v>424</v>
      </c>
      <c r="H4" t="s">
        <v>17</v>
      </c>
      <c r="J4" t="s">
        <v>32</v>
      </c>
    </row>
    <row r="5" spans="1:10" x14ac:dyDescent="0.2">
      <c r="A5" t="s">
        <v>32</v>
      </c>
      <c r="B5" t="s">
        <v>18</v>
      </c>
      <c r="C5">
        <v>2</v>
      </c>
      <c r="D5">
        <v>2370000</v>
      </c>
      <c r="E5">
        <v>2720000</v>
      </c>
      <c r="F5">
        <v>817</v>
      </c>
      <c r="G5">
        <v>424</v>
      </c>
      <c r="H5" t="s">
        <v>17</v>
      </c>
      <c r="J5" t="s">
        <v>32</v>
      </c>
    </row>
    <row r="6" spans="1:10" x14ac:dyDescent="0.2">
      <c r="A6" t="s">
        <v>32</v>
      </c>
      <c r="B6" t="s">
        <v>18</v>
      </c>
      <c r="C6">
        <v>1</v>
      </c>
      <c r="D6">
        <v>5880000</v>
      </c>
      <c r="E6">
        <v>6330000</v>
      </c>
      <c r="F6">
        <v>1056</v>
      </c>
      <c r="G6">
        <v>424</v>
      </c>
      <c r="H6" t="s">
        <v>17</v>
      </c>
      <c r="J6" t="s">
        <v>32</v>
      </c>
    </row>
    <row r="7" spans="1:10" x14ac:dyDescent="0.2">
      <c r="A7" t="s">
        <v>32</v>
      </c>
      <c r="B7" t="s">
        <v>18</v>
      </c>
      <c r="C7">
        <v>10</v>
      </c>
      <c r="D7" t="s">
        <v>34</v>
      </c>
      <c r="E7">
        <v>346000</v>
      </c>
      <c r="F7">
        <v>817</v>
      </c>
      <c r="G7">
        <v>424</v>
      </c>
      <c r="H7" t="s">
        <v>33</v>
      </c>
    </row>
    <row r="8" spans="1:10" x14ac:dyDescent="0.2">
      <c r="A8" t="s">
        <v>32</v>
      </c>
      <c r="B8" t="s">
        <v>18</v>
      </c>
      <c r="C8">
        <v>20</v>
      </c>
      <c r="D8">
        <v>108000</v>
      </c>
      <c r="E8">
        <v>454000</v>
      </c>
      <c r="F8">
        <v>817</v>
      </c>
      <c r="G8">
        <v>424</v>
      </c>
      <c r="H8" t="s">
        <v>17</v>
      </c>
    </row>
    <row r="9" spans="1:10" x14ac:dyDescent="0.2">
      <c r="A9" t="s">
        <v>32</v>
      </c>
      <c r="B9" t="s">
        <v>18</v>
      </c>
      <c r="C9">
        <v>19</v>
      </c>
      <c r="D9">
        <v>109000</v>
      </c>
      <c r="E9">
        <v>456000</v>
      </c>
      <c r="F9">
        <v>817</v>
      </c>
      <c r="G9">
        <v>424</v>
      </c>
      <c r="H9" t="s">
        <v>17</v>
      </c>
    </row>
    <row r="10" spans="1:10" x14ac:dyDescent="0.2">
      <c r="A10" t="s">
        <v>32</v>
      </c>
      <c r="B10" t="s">
        <v>18</v>
      </c>
      <c r="C10">
        <v>18</v>
      </c>
      <c r="D10">
        <v>234000</v>
      </c>
      <c r="E10">
        <v>580000</v>
      </c>
      <c r="F10">
        <v>817</v>
      </c>
      <c r="G10">
        <v>424</v>
      </c>
      <c r="H10" t="s">
        <v>17</v>
      </c>
    </row>
    <row r="11" spans="1:10" x14ac:dyDescent="0.2">
      <c r="A11" t="s">
        <v>32</v>
      </c>
      <c r="B11" t="s">
        <v>18</v>
      </c>
      <c r="C11">
        <v>16</v>
      </c>
      <c r="D11">
        <v>3010000</v>
      </c>
      <c r="E11">
        <v>4560000</v>
      </c>
      <c r="F11">
        <v>1316</v>
      </c>
      <c r="G11">
        <v>424</v>
      </c>
      <c r="H11" t="s">
        <v>17</v>
      </c>
    </row>
    <row r="12" spans="1:10" x14ac:dyDescent="0.2">
      <c r="A12" t="s">
        <v>32</v>
      </c>
      <c r="B12" t="s">
        <v>18</v>
      </c>
      <c r="C12">
        <v>15</v>
      </c>
      <c r="D12">
        <v>6210000</v>
      </c>
      <c r="E12">
        <v>15500000</v>
      </c>
      <c r="F12">
        <v>1710</v>
      </c>
      <c r="G12">
        <v>424</v>
      </c>
      <c r="H12" t="s">
        <v>17</v>
      </c>
    </row>
    <row r="14" spans="1:10" x14ac:dyDescent="0.2">
      <c r="E14" t="s">
        <v>8</v>
      </c>
      <c r="F14" t="s">
        <v>9</v>
      </c>
    </row>
    <row r="15" spans="1:10" x14ac:dyDescent="0.2">
      <c r="A15" t="s">
        <v>31</v>
      </c>
      <c r="B15">
        <f>D2</f>
        <v>7540</v>
      </c>
      <c r="C15">
        <f>D8</f>
        <v>108000</v>
      </c>
      <c r="D15">
        <v>21500</v>
      </c>
      <c r="E15">
        <f>AVERAGE(B15:D15)</f>
        <v>45680</v>
      </c>
      <c r="F15">
        <f>_xlfn.STDEV.P(B15:D15)</f>
        <v>44433.899971380713</v>
      </c>
    </row>
    <row r="16" spans="1:10" x14ac:dyDescent="0.2">
      <c r="A16" t="s">
        <v>30</v>
      </c>
      <c r="B16">
        <f>D3</f>
        <v>59200</v>
      </c>
      <c r="C16">
        <f>D9</f>
        <v>109000</v>
      </c>
      <c r="D16">
        <v>219000</v>
      </c>
      <c r="E16">
        <f>AVERAGE(B16:D16)</f>
        <v>129066.66666666667</v>
      </c>
      <c r="F16">
        <f>_xlfn.STDEV.P(B16:D16)</f>
        <v>66763.329921613578</v>
      </c>
    </row>
    <row r="17" spans="1:8" x14ac:dyDescent="0.2">
      <c r="A17" t="s">
        <v>29</v>
      </c>
      <c r="B17">
        <f>D4</f>
        <v>131000</v>
      </c>
      <c r="C17">
        <f>D10</f>
        <v>234000</v>
      </c>
      <c r="D17">
        <v>379000</v>
      </c>
      <c r="E17">
        <f>AVERAGE(B17:D17)</f>
        <v>248000</v>
      </c>
      <c r="F17">
        <f>_xlfn.STDEV.P(B17:D17)</f>
        <v>101728.3965599904</v>
      </c>
    </row>
    <row r="18" spans="1:8" x14ac:dyDescent="0.2">
      <c r="A18" t="s">
        <v>28</v>
      </c>
      <c r="B18">
        <f>D5</f>
        <v>2370000</v>
      </c>
      <c r="C18">
        <f>D11</f>
        <v>3010000</v>
      </c>
      <c r="D18">
        <v>1700000</v>
      </c>
      <c r="E18">
        <f>AVERAGE(B18:D18)</f>
        <v>2360000</v>
      </c>
      <c r="F18">
        <f>_xlfn.STDEV.P(B18:D18)</f>
        <v>534852.00445232203</v>
      </c>
    </row>
    <row r="19" spans="1:8" x14ac:dyDescent="0.2">
      <c r="A19" t="s">
        <v>27</v>
      </c>
      <c r="B19">
        <f>D6</f>
        <v>5880000</v>
      </c>
      <c r="C19">
        <f>D12</f>
        <v>6210000</v>
      </c>
      <c r="D19">
        <v>4320000</v>
      </c>
      <c r="E19">
        <f>AVERAGE(B19:D19)</f>
        <v>5470000</v>
      </c>
      <c r="F19">
        <f>_xlfn.STDEV.P(B19:D19)</f>
        <v>824257.24139979505</v>
      </c>
    </row>
    <row r="21" spans="1:8" x14ac:dyDescent="0.2">
      <c r="A21" t="s">
        <v>26</v>
      </c>
      <c r="B21" t="s">
        <v>25</v>
      </c>
      <c r="C21" t="s">
        <v>24</v>
      </c>
      <c r="D21" t="s">
        <v>17</v>
      </c>
      <c r="E21" t="s">
        <v>23</v>
      </c>
      <c r="F21" t="s">
        <v>22</v>
      </c>
      <c r="G21" t="s">
        <v>21</v>
      </c>
      <c r="H21" t="s">
        <v>20</v>
      </c>
    </row>
    <row r="22" spans="1:8" x14ac:dyDescent="0.2">
      <c r="A22" t="s">
        <v>19</v>
      </c>
      <c r="B22" t="s">
        <v>18</v>
      </c>
      <c r="C22">
        <v>1</v>
      </c>
      <c r="D22">
        <v>4320000</v>
      </c>
      <c r="E22">
        <v>5540000</v>
      </c>
      <c r="F22">
        <v>680</v>
      </c>
      <c r="G22">
        <v>2870</v>
      </c>
      <c r="H22" t="s">
        <v>17</v>
      </c>
    </row>
    <row r="23" spans="1:8" x14ac:dyDescent="0.2">
      <c r="A23" t="s">
        <v>19</v>
      </c>
      <c r="B23" t="s">
        <v>18</v>
      </c>
      <c r="C23">
        <v>2</v>
      </c>
      <c r="D23">
        <v>1700000</v>
      </c>
      <c r="E23">
        <v>3540000</v>
      </c>
      <c r="F23">
        <v>640</v>
      </c>
      <c r="G23">
        <v>2870</v>
      </c>
      <c r="H23" t="s">
        <v>17</v>
      </c>
    </row>
    <row r="24" spans="1:8" x14ac:dyDescent="0.2">
      <c r="A24" t="s">
        <v>19</v>
      </c>
      <c r="B24" t="s">
        <v>18</v>
      </c>
      <c r="C24">
        <v>3</v>
      </c>
      <c r="D24">
        <v>379000</v>
      </c>
      <c r="E24">
        <v>2220000</v>
      </c>
      <c r="F24">
        <v>640</v>
      </c>
      <c r="G24">
        <v>2870</v>
      </c>
      <c r="H24" t="s">
        <v>17</v>
      </c>
    </row>
    <row r="25" spans="1:8" x14ac:dyDescent="0.2">
      <c r="A25" t="s">
        <v>19</v>
      </c>
      <c r="B25" t="s">
        <v>18</v>
      </c>
      <c r="C25">
        <v>4</v>
      </c>
      <c r="D25">
        <v>219000</v>
      </c>
      <c r="E25">
        <v>2060000</v>
      </c>
      <c r="F25">
        <v>640</v>
      </c>
      <c r="G25">
        <v>2870</v>
      </c>
      <c r="H25" t="s">
        <v>17</v>
      </c>
    </row>
    <row r="26" spans="1:8" x14ac:dyDescent="0.2">
      <c r="A26" t="s">
        <v>19</v>
      </c>
      <c r="B26" t="s">
        <v>18</v>
      </c>
      <c r="C26">
        <v>5</v>
      </c>
      <c r="D26">
        <v>21500</v>
      </c>
      <c r="E26">
        <v>1860000</v>
      </c>
      <c r="F26">
        <v>640</v>
      </c>
      <c r="G26">
        <v>2870</v>
      </c>
      <c r="H26" t="s">
        <v>17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8CD2C8-2FD1-48E7-B087-D1365E544486}">
  <dimension ref="A1:E7"/>
  <sheetViews>
    <sheetView workbookViewId="0">
      <selection activeCell="E2" sqref="E2"/>
    </sheetView>
  </sheetViews>
  <sheetFormatPr baseColWidth="10" defaultRowHeight="15" x14ac:dyDescent="0.2"/>
  <cols>
    <col min="1" max="1" width="35.1640625" customWidth="1"/>
  </cols>
  <sheetData>
    <row r="1" spans="1:5" x14ac:dyDescent="0.2">
      <c r="B1" t="s">
        <v>14</v>
      </c>
      <c r="C1" t="s">
        <v>5</v>
      </c>
      <c r="D1" t="s">
        <v>6</v>
      </c>
      <c r="E1" t="s">
        <v>15</v>
      </c>
    </row>
    <row r="2" spans="1:5" x14ac:dyDescent="0.2">
      <c r="A2" s="1" t="s">
        <v>7</v>
      </c>
      <c r="B2">
        <v>240</v>
      </c>
      <c r="C2">
        <v>155</v>
      </c>
      <c r="D2">
        <f>(C2/B2)*100</f>
        <v>64.583333333333343</v>
      </c>
      <c r="E2">
        <f>(D2/$D$2)*100</f>
        <v>100</v>
      </c>
    </row>
    <row r="3" spans="1:5" x14ac:dyDescent="0.2">
      <c r="A3" s="1" t="s">
        <v>0</v>
      </c>
      <c r="B3">
        <v>208</v>
      </c>
      <c r="C3">
        <v>150</v>
      </c>
      <c r="D3">
        <f t="shared" ref="D3:D7" si="0">(C3/B3)*100</f>
        <v>72.115384615384613</v>
      </c>
      <c r="E3">
        <f t="shared" ref="E3:E7" si="1">(D3/$D$2)*100</f>
        <v>111.66253101736972</v>
      </c>
    </row>
    <row r="4" spans="1:5" x14ac:dyDescent="0.2">
      <c r="A4" s="3" t="s">
        <v>3</v>
      </c>
      <c r="B4">
        <v>183</v>
      </c>
      <c r="C4">
        <v>133</v>
      </c>
      <c r="D4">
        <f t="shared" si="0"/>
        <v>72.677595628415304</v>
      </c>
      <c r="E4">
        <f t="shared" si="1"/>
        <v>112.53305129561078</v>
      </c>
    </row>
    <row r="5" spans="1:5" x14ac:dyDescent="0.2">
      <c r="A5" s="1" t="s">
        <v>1</v>
      </c>
      <c r="B5">
        <v>183</v>
      </c>
      <c r="C5">
        <v>134</v>
      </c>
      <c r="D5">
        <f t="shared" si="0"/>
        <v>73.224043715847003</v>
      </c>
      <c r="E5">
        <f t="shared" si="1"/>
        <v>113.37916446324697</v>
      </c>
    </row>
    <row r="6" spans="1:5" x14ac:dyDescent="0.2">
      <c r="A6" s="1" t="s">
        <v>2</v>
      </c>
      <c r="B6">
        <v>106</v>
      </c>
      <c r="C6">
        <v>81</v>
      </c>
      <c r="D6">
        <f t="shared" si="0"/>
        <v>76.415094339622641</v>
      </c>
      <c r="E6">
        <f t="shared" si="1"/>
        <v>118.32014607425438</v>
      </c>
    </row>
    <row r="7" spans="1:5" x14ac:dyDescent="0.2">
      <c r="A7" s="1" t="s">
        <v>4</v>
      </c>
      <c r="B7">
        <v>115</v>
      </c>
      <c r="C7">
        <v>113</v>
      </c>
      <c r="D7">
        <f t="shared" si="0"/>
        <v>98.260869565217391</v>
      </c>
      <c r="E7">
        <f t="shared" si="1"/>
        <v>152.14586255259465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FFD871-D180-4477-A35E-C61FB2A9C9E2}">
  <dimension ref="A1:E7"/>
  <sheetViews>
    <sheetView workbookViewId="0">
      <selection activeCell="E2" sqref="E2:E7"/>
    </sheetView>
  </sheetViews>
  <sheetFormatPr baseColWidth="10" defaultRowHeight="15" x14ac:dyDescent="0.2"/>
  <cols>
    <col min="1" max="1" width="34.5" customWidth="1"/>
  </cols>
  <sheetData>
    <row r="1" spans="1:5" x14ac:dyDescent="0.2">
      <c r="B1" t="s">
        <v>14</v>
      </c>
      <c r="C1" t="s">
        <v>5</v>
      </c>
      <c r="D1" t="s">
        <v>6</v>
      </c>
      <c r="E1" t="s">
        <v>15</v>
      </c>
    </row>
    <row r="2" spans="1:5" x14ac:dyDescent="0.2">
      <c r="A2" s="1" t="s">
        <v>7</v>
      </c>
      <c r="B2">
        <v>307</v>
      </c>
      <c r="C2">
        <v>186</v>
      </c>
      <c r="D2">
        <f>(C2/B2)*100</f>
        <v>60.586319218241044</v>
      </c>
      <c r="E2">
        <f>(D2/$D$2)*100</f>
        <v>100</v>
      </c>
    </row>
    <row r="3" spans="1:5" x14ac:dyDescent="0.2">
      <c r="A3" s="1" t="s">
        <v>0</v>
      </c>
      <c r="B3">
        <v>264</v>
      </c>
      <c r="C3">
        <v>161</v>
      </c>
      <c r="D3">
        <f t="shared" ref="D3:D7" si="0">(C3/B3)*100</f>
        <v>60.984848484848484</v>
      </c>
      <c r="E3">
        <f t="shared" ref="E3:E7" si="1">(D3/$D$2)*100</f>
        <v>100.65778755294883</v>
      </c>
    </row>
    <row r="4" spans="1:5" x14ac:dyDescent="0.2">
      <c r="A4" s="3" t="s">
        <v>3</v>
      </c>
      <c r="B4">
        <v>277</v>
      </c>
      <c r="C4">
        <v>168</v>
      </c>
      <c r="D4">
        <f t="shared" si="0"/>
        <v>60.649819494584833</v>
      </c>
      <c r="E4">
        <f t="shared" si="1"/>
        <v>100.10480959590078</v>
      </c>
    </row>
    <row r="5" spans="1:5" x14ac:dyDescent="0.2">
      <c r="A5" s="1" t="s">
        <v>1</v>
      </c>
      <c r="B5">
        <v>223</v>
      </c>
      <c r="C5">
        <v>148</v>
      </c>
      <c r="D5">
        <f t="shared" si="0"/>
        <v>66.367713004484301</v>
      </c>
      <c r="E5">
        <f t="shared" si="1"/>
        <v>109.54240802353054</v>
      </c>
    </row>
    <row r="6" spans="1:5" x14ac:dyDescent="0.2">
      <c r="A6" s="1" t="s">
        <v>2</v>
      </c>
      <c r="B6">
        <v>310</v>
      </c>
      <c r="C6">
        <v>221</v>
      </c>
      <c r="D6">
        <f t="shared" si="0"/>
        <v>71.290322580645153</v>
      </c>
      <c r="E6">
        <f t="shared" si="1"/>
        <v>117.6673603884842</v>
      </c>
    </row>
    <row r="7" spans="1:5" x14ac:dyDescent="0.2">
      <c r="A7" s="1" t="s">
        <v>4</v>
      </c>
      <c r="B7">
        <v>107</v>
      </c>
      <c r="C7">
        <v>99</v>
      </c>
      <c r="D7">
        <f t="shared" si="0"/>
        <v>92.523364485981304</v>
      </c>
      <c r="E7">
        <f t="shared" si="1"/>
        <v>152.71329514621647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D5CE2C-77E8-472A-A070-2BDADDE0D812}">
  <dimension ref="A1:F38"/>
  <sheetViews>
    <sheetView workbookViewId="0">
      <selection activeCell="D2" sqref="D2:D7"/>
    </sheetView>
  </sheetViews>
  <sheetFormatPr baseColWidth="10" defaultRowHeight="15" x14ac:dyDescent="0.2"/>
  <cols>
    <col min="1" max="1" width="32.33203125" customWidth="1"/>
  </cols>
  <sheetData>
    <row r="1" spans="1:6" x14ac:dyDescent="0.2">
      <c r="B1" s="2">
        <v>43472</v>
      </c>
      <c r="C1" s="2">
        <v>43474</v>
      </c>
      <c r="D1" s="2">
        <v>43475</v>
      </c>
      <c r="E1" t="s">
        <v>8</v>
      </c>
      <c r="F1" t="s">
        <v>9</v>
      </c>
    </row>
    <row r="2" spans="1:6" x14ac:dyDescent="0.2">
      <c r="A2" s="1" t="s">
        <v>7</v>
      </c>
      <c r="B2">
        <f>'07.01.19'!E2</f>
        <v>100</v>
      </c>
      <c r="C2">
        <f>'09.01.19'!E2</f>
        <v>100</v>
      </c>
      <c r="D2">
        <f>'10.01.19'!E2</f>
        <v>100</v>
      </c>
      <c r="E2">
        <f>AVERAGE(B2:D2)</f>
        <v>100</v>
      </c>
      <c r="F2">
        <f>_xlfn.STDEV.P(B2:D2)</f>
        <v>0</v>
      </c>
    </row>
    <row r="3" spans="1:6" x14ac:dyDescent="0.2">
      <c r="A3" s="1" t="s">
        <v>0</v>
      </c>
      <c r="B3">
        <f>'07.01.19'!E3</f>
        <v>104.98974709501026</v>
      </c>
      <c r="C3">
        <f>'09.01.19'!E3</f>
        <v>111.66253101736972</v>
      </c>
      <c r="D3">
        <f>'10.01.19'!E3</f>
        <v>100.65778755294883</v>
      </c>
      <c r="E3">
        <f t="shared" ref="E3:E7" si="0">AVERAGE(B3:D3)</f>
        <v>105.77002188844294</v>
      </c>
      <c r="F3">
        <f t="shared" ref="F3:F7" si="1">_xlfn.STDEV.P(B3:D3)</f>
        <v>4.5264199425431384</v>
      </c>
    </row>
    <row r="4" spans="1:6" x14ac:dyDescent="0.2">
      <c r="A4" s="3" t="s">
        <v>3</v>
      </c>
      <c r="B4">
        <f>'07.01.19'!E4</f>
        <v>107.93957370490443</v>
      </c>
      <c r="C4">
        <f>'09.01.19'!E4</f>
        <v>112.53305129561078</v>
      </c>
      <c r="D4">
        <f>'10.01.19'!E4</f>
        <v>100.10480959590078</v>
      </c>
      <c r="E4">
        <f t="shared" si="0"/>
        <v>106.85914486547199</v>
      </c>
      <c r="F4">
        <f t="shared" si="1"/>
        <v>5.1310033323194935</v>
      </c>
    </row>
    <row r="5" spans="1:6" x14ac:dyDescent="0.2">
      <c r="A5" s="1" t="s">
        <v>1</v>
      </c>
      <c r="B5">
        <f>'07.01.19'!E5</f>
        <v>111.30630314103014</v>
      </c>
      <c r="C5">
        <f>'09.01.19'!E5</f>
        <v>113.37916446324697</v>
      </c>
      <c r="D5">
        <f>'10.01.19'!E5</f>
        <v>109.54240802353054</v>
      </c>
      <c r="E5">
        <f t="shared" si="0"/>
        <v>111.40929187593588</v>
      </c>
      <c r="F5">
        <f t="shared" si="1"/>
        <v>1.5680412418182708</v>
      </c>
    </row>
    <row r="6" spans="1:6" x14ac:dyDescent="0.2">
      <c r="A6" s="1" t="s">
        <v>2</v>
      </c>
      <c r="B6">
        <f>'07.01.19'!E6</f>
        <v>124.89651094027201</v>
      </c>
      <c r="C6">
        <f>'09.01.19'!E6</f>
        <v>118.32014607425438</v>
      </c>
      <c r="D6">
        <f>'10.01.19'!E6</f>
        <v>117.6673603884842</v>
      </c>
      <c r="E6">
        <f t="shared" si="0"/>
        <v>120.2946724676702</v>
      </c>
      <c r="F6">
        <f t="shared" si="1"/>
        <v>3.2648859381633586</v>
      </c>
    </row>
    <row r="7" spans="1:6" x14ac:dyDescent="0.2">
      <c r="A7" s="1" t="s">
        <v>4</v>
      </c>
      <c r="B7">
        <f>'07.01.19'!E7</f>
        <v>136.0778996672008</v>
      </c>
      <c r="C7">
        <f>'09.01.19'!E7</f>
        <v>152.14586255259465</v>
      </c>
      <c r="D7">
        <f>'10.01.19'!E7</f>
        <v>152.71329514621647</v>
      </c>
      <c r="E7">
        <f t="shared" si="0"/>
        <v>146.97901912200396</v>
      </c>
      <c r="F7">
        <f t="shared" si="1"/>
        <v>7.7117356007145492</v>
      </c>
    </row>
    <row r="30" spans="1:3" x14ac:dyDescent="0.2">
      <c r="A30" s="1" t="s">
        <v>7</v>
      </c>
      <c r="B30">
        <f>E2</f>
        <v>100</v>
      </c>
      <c r="C30">
        <f>F2</f>
        <v>0</v>
      </c>
    </row>
    <row r="31" spans="1:3" x14ac:dyDescent="0.2">
      <c r="A31" s="1" t="s">
        <v>10</v>
      </c>
      <c r="B31" s="4">
        <f>[1]Zusammen!F3</f>
        <v>99.158521342601503</v>
      </c>
      <c r="C31">
        <f>[1]Zusammen!G3</f>
        <v>0.28249774063898508</v>
      </c>
    </row>
    <row r="32" spans="1:3" x14ac:dyDescent="0.2">
      <c r="A32" s="1" t="s">
        <v>11</v>
      </c>
      <c r="B32" s="4">
        <f>[1]Zusammen!F4</f>
        <v>47.95799862147144</v>
      </c>
      <c r="C32">
        <f>[1]Zusammen!G4</f>
        <v>8.1019549295033286</v>
      </c>
    </row>
    <row r="33" spans="1:3" x14ac:dyDescent="0.2">
      <c r="A33" s="1" t="s">
        <v>12</v>
      </c>
      <c r="B33" s="4">
        <f>[1]Zusammen!F5</f>
        <v>49.756753736784269</v>
      </c>
      <c r="C33">
        <f>[1]Zusammen!G5</f>
        <v>5.6077934645045682</v>
      </c>
    </row>
    <row r="34" spans="1:3" x14ac:dyDescent="0.2">
      <c r="A34" s="1" t="s">
        <v>0</v>
      </c>
      <c r="B34">
        <f>E3</f>
        <v>105.77002188844294</v>
      </c>
      <c r="C34">
        <f>F3</f>
        <v>4.5264199425431384</v>
      </c>
    </row>
    <row r="35" spans="1:3" x14ac:dyDescent="0.2">
      <c r="A35" s="3" t="s">
        <v>3</v>
      </c>
      <c r="B35">
        <f>E4</f>
        <v>106.85914486547199</v>
      </c>
      <c r="C35">
        <f t="shared" ref="C35:C38" si="2">F4</f>
        <v>5.1310033323194935</v>
      </c>
    </row>
    <row r="36" spans="1:3" x14ac:dyDescent="0.2">
      <c r="A36" s="1" t="s">
        <v>1</v>
      </c>
      <c r="B36">
        <f>E5</f>
        <v>111.40929187593588</v>
      </c>
      <c r="C36">
        <f t="shared" si="2"/>
        <v>1.5680412418182708</v>
      </c>
    </row>
    <row r="37" spans="1:3" x14ac:dyDescent="0.2">
      <c r="A37" s="1" t="s">
        <v>2</v>
      </c>
      <c r="B37">
        <f>E6</f>
        <v>120.2946724676702</v>
      </c>
      <c r="C37">
        <f t="shared" si="2"/>
        <v>3.2648859381633586</v>
      </c>
    </row>
    <row r="38" spans="1:3" x14ac:dyDescent="0.2">
      <c r="A38" s="1" t="s">
        <v>4</v>
      </c>
      <c r="B38">
        <f>E7</f>
        <v>146.97901912200396</v>
      </c>
      <c r="C38">
        <f t="shared" si="2"/>
        <v>7.7117356007145492</v>
      </c>
    </row>
  </sheetData>
  <pageMargins left="0.7" right="0.7" top="0.78740157499999996" bottom="0.78740157499999996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BFC850-F4AC-4A72-88CE-F4E5B708BEE7}">
  <dimension ref="A1:F7"/>
  <sheetViews>
    <sheetView workbookViewId="0">
      <selection activeCell="B2" sqref="B2"/>
    </sheetView>
  </sheetViews>
  <sheetFormatPr baseColWidth="10" defaultRowHeight="15" x14ac:dyDescent="0.2"/>
  <cols>
    <col min="1" max="1" width="34.5" customWidth="1"/>
  </cols>
  <sheetData>
    <row r="1" spans="1:6" x14ac:dyDescent="0.2">
      <c r="B1" s="2">
        <v>43472</v>
      </c>
      <c r="C1" s="2">
        <v>43474</v>
      </c>
      <c r="D1" s="2">
        <v>43475</v>
      </c>
      <c r="E1" t="s">
        <v>8</v>
      </c>
      <c r="F1" t="s">
        <v>9</v>
      </c>
    </row>
    <row r="2" spans="1:6" x14ac:dyDescent="0.2">
      <c r="A2" s="1" t="s">
        <v>7</v>
      </c>
      <c r="B2">
        <f>'07.01.19'!D2</f>
        <v>69.270833333333343</v>
      </c>
      <c r="C2">
        <f>'09.01.19'!D2</f>
        <v>64.583333333333343</v>
      </c>
      <c r="D2">
        <f>'10.01.19'!D2</f>
        <v>60.586319218241044</v>
      </c>
      <c r="E2">
        <f>AVERAGE(B2:D2)</f>
        <v>64.813495294969243</v>
      </c>
      <c r="F2">
        <f>_xlfn.STDEV.P(B2:D2)</f>
        <v>3.5491714761098265</v>
      </c>
    </row>
    <row r="3" spans="1:6" x14ac:dyDescent="0.2">
      <c r="A3" s="1" t="s">
        <v>0</v>
      </c>
      <c r="B3">
        <f>'07.01.19'!D3</f>
        <v>72.727272727272734</v>
      </c>
      <c r="C3">
        <f>'09.01.19'!D3</f>
        <v>72.115384615384613</v>
      </c>
      <c r="D3">
        <f>'10.01.19'!D3</f>
        <v>60.984848484848484</v>
      </c>
      <c r="E3">
        <f t="shared" ref="E3:E7" si="0">AVERAGE(B3:D3)</f>
        <v>68.609168609168606</v>
      </c>
      <c r="F3">
        <f t="shared" ref="F3:F7" si="1">_xlfn.STDEV.P(B3:D3)</f>
        <v>5.3969926677704594</v>
      </c>
    </row>
    <row r="4" spans="1:6" x14ac:dyDescent="0.2">
      <c r="A4" s="3" t="s">
        <v>3</v>
      </c>
      <c r="B4">
        <f>'07.01.19'!D4</f>
        <v>74.77064220183486</v>
      </c>
      <c r="C4">
        <f>'09.01.19'!D4</f>
        <v>72.677595628415304</v>
      </c>
      <c r="D4">
        <f>'10.01.19'!D4</f>
        <v>60.649819494584833</v>
      </c>
      <c r="E4">
        <f t="shared" si="0"/>
        <v>69.366019108278337</v>
      </c>
      <c r="F4">
        <f t="shared" si="1"/>
        <v>6.2222350094339829</v>
      </c>
    </row>
    <row r="5" spans="1:6" x14ac:dyDescent="0.2">
      <c r="A5" s="1" t="s">
        <v>1</v>
      </c>
      <c r="B5">
        <f>'07.01.19'!D5</f>
        <v>77.10280373831776</v>
      </c>
      <c r="C5">
        <f>'09.01.19'!D5</f>
        <v>73.224043715847003</v>
      </c>
      <c r="D5">
        <f>'10.01.19'!D5</f>
        <v>66.367713004484301</v>
      </c>
      <c r="E5">
        <f t="shared" si="0"/>
        <v>72.231520152883022</v>
      </c>
      <c r="F5">
        <f t="shared" si="1"/>
        <v>4.4384209304051883</v>
      </c>
    </row>
    <row r="6" spans="1:6" x14ac:dyDescent="0.2">
      <c r="A6" s="1" t="s">
        <v>2</v>
      </c>
      <c r="B6">
        <f>'07.01.19'!D6</f>
        <v>86.516853932584269</v>
      </c>
      <c r="C6">
        <f>'09.01.19'!D6</f>
        <v>76.415094339622641</v>
      </c>
      <c r="D6">
        <f>'10.01.19'!D6</f>
        <v>71.290322580645153</v>
      </c>
      <c r="E6">
        <f t="shared" si="0"/>
        <v>78.074090284284026</v>
      </c>
      <c r="F6">
        <f t="shared" si="1"/>
        <v>6.3259262779558423</v>
      </c>
    </row>
    <row r="7" spans="1:6" x14ac:dyDescent="0.2">
      <c r="A7" s="1" t="s">
        <v>4</v>
      </c>
      <c r="B7">
        <f>'07.01.19'!D7</f>
        <v>94.262295081967224</v>
      </c>
      <c r="C7">
        <f>'09.01.19'!D7</f>
        <v>98.260869565217391</v>
      </c>
      <c r="D7">
        <f>'10.01.19'!D7</f>
        <v>92.523364485981304</v>
      </c>
      <c r="E7">
        <f t="shared" si="0"/>
        <v>95.015509711055302</v>
      </c>
      <c r="F7">
        <f t="shared" si="1"/>
        <v>2.4021157815100138</v>
      </c>
    </row>
  </sheetData>
  <pageMargins left="0.7" right="0.7" top="0.78740157499999996" bottom="0.78740157499999996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F7F08F-0C3A-47A1-AC17-B68805B9E0DB}">
  <dimension ref="A1:D5"/>
  <sheetViews>
    <sheetView workbookViewId="0">
      <selection activeCell="D2" sqref="D2"/>
    </sheetView>
  </sheetViews>
  <sheetFormatPr baseColWidth="10" defaultRowHeight="15" x14ac:dyDescent="0.2"/>
  <cols>
    <col min="1" max="1" width="30.1640625" customWidth="1"/>
    <col min="4" max="4" width="13.1640625" bestFit="1" customWidth="1"/>
  </cols>
  <sheetData>
    <row r="1" spans="1:4" x14ac:dyDescent="0.2">
      <c r="B1" t="s">
        <v>14</v>
      </c>
      <c r="C1" t="s">
        <v>5</v>
      </c>
      <c r="D1" t="s">
        <v>16</v>
      </c>
    </row>
    <row r="2" spans="1:4" x14ac:dyDescent="0.2">
      <c r="A2" t="s">
        <v>7</v>
      </c>
      <c r="B2">
        <v>65</v>
      </c>
      <c r="C2">
        <v>43</v>
      </c>
      <c r="D2">
        <f>(C2/B2)*100</f>
        <v>66.153846153846146</v>
      </c>
    </row>
    <row r="3" spans="1:4" x14ac:dyDescent="0.2">
      <c r="A3" t="s">
        <v>10</v>
      </c>
      <c r="B3">
        <v>150</v>
      </c>
      <c r="C3">
        <v>88</v>
      </c>
      <c r="D3">
        <f t="shared" ref="D3:D5" si="0">(C3/B3)*100</f>
        <v>58.666666666666664</v>
      </c>
    </row>
    <row r="4" spans="1:4" x14ac:dyDescent="0.2">
      <c r="A4" t="s">
        <v>11</v>
      </c>
      <c r="B4">
        <v>369</v>
      </c>
      <c r="C4">
        <v>117</v>
      </c>
      <c r="D4">
        <f t="shared" si="0"/>
        <v>31.707317073170731</v>
      </c>
    </row>
    <row r="5" spans="1:4" x14ac:dyDescent="0.2">
      <c r="A5" t="s">
        <v>12</v>
      </c>
      <c r="B5">
        <v>446</v>
      </c>
      <c r="C5">
        <v>156</v>
      </c>
      <c r="D5">
        <f t="shared" si="0"/>
        <v>34.977578475336323</v>
      </c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2A776C-1649-4262-904F-D279546144EA}">
  <dimension ref="A1:D5"/>
  <sheetViews>
    <sheetView workbookViewId="0">
      <selection activeCell="D2" sqref="D2"/>
    </sheetView>
  </sheetViews>
  <sheetFormatPr baseColWidth="10" defaultRowHeight="15" x14ac:dyDescent="0.2"/>
  <cols>
    <col min="1" max="1" width="19.5" customWidth="1"/>
    <col min="4" max="4" width="13.1640625" bestFit="1" customWidth="1"/>
  </cols>
  <sheetData>
    <row r="1" spans="1:4" x14ac:dyDescent="0.2">
      <c r="B1" t="s">
        <v>14</v>
      </c>
      <c r="C1" t="s">
        <v>5</v>
      </c>
      <c r="D1" t="s">
        <v>16</v>
      </c>
    </row>
    <row r="2" spans="1:4" x14ac:dyDescent="0.2">
      <c r="A2" t="s">
        <v>7</v>
      </c>
      <c r="B2">
        <v>65</v>
      </c>
      <c r="C2">
        <v>43</v>
      </c>
      <c r="D2">
        <v>66.150000000000006</v>
      </c>
    </row>
    <row r="3" spans="1:4" x14ac:dyDescent="0.2">
      <c r="A3" t="s">
        <v>10</v>
      </c>
      <c r="B3">
        <v>333</v>
      </c>
      <c r="C3">
        <v>164</v>
      </c>
      <c r="D3">
        <f>(C3/B3)*100</f>
        <v>49.249249249249246</v>
      </c>
    </row>
    <row r="4" spans="1:4" x14ac:dyDescent="0.2">
      <c r="A4" t="s">
        <v>11</v>
      </c>
      <c r="B4">
        <v>520</v>
      </c>
      <c r="C4">
        <v>191</v>
      </c>
      <c r="D4">
        <f t="shared" ref="D4:D5" si="0">(C4/B4)*100</f>
        <v>36.730769230769234</v>
      </c>
    </row>
    <row r="5" spans="1:4" x14ac:dyDescent="0.2">
      <c r="A5" t="s">
        <v>12</v>
      </c>
      <c r="B5">
        <v>518</v>
      </c>
      <c r="C5">
        <v>172</v>
      </c>
      <c r="D5">
        <f t="shared" si="0"/>
        <v>33.204633204633204</v>
      </c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DFBE85-6B72-4EEA-8A42-D96C8C6EEA02}">
  <dimension ref="A1:D5"/>
  <sheetViews>
    <sheetView workbookViewId="0">
      <selection activeCell="D2" sqref="D2"/>
    </sheetView>
  </sheetViews>
  <sheetFormatPr baseColWidth="10" defaultRowHeight="15" x14ac:dyDescent="0.2"/>
  <cols>
    <col min="1" max="1" width="16" customWidth="1"/>
    <col min="4" max="4" width="13.1640625" bestFit="1" customWidth="1"/>
  </cols>
  <sheetData>
    <row r="1" spans="1:4" x14ac:dyDescent="0.2">
      <c r="B1" t="s">
        <v>14</v>
      </c>
      <c r="C1" t="s">
        <v>5</v>
      </c>
      <c r="D1" t="s">
        <v>16</v>
      </c>
    </row>
    <row r="2" spans="1:4" x14ac:dyDescent="0.2">
      <c r="A2" t="s">
        <v>7</v>
      </c>
      <c r="B2">
        <v>156</v>
      </c>
      <c r="C2">
        <v>82</v>
      </c>
      <c r="D2">
        <f>(C2/B2)*100</f>
        <v>52.564102564102569</v>
      </c>
    </row>
    <row r="3" spans="1:4" x14ac:dyDescent="0.2">
      <c r="A3" t="s">
        <v>10</v>
      </c>
      <c r="B3">
        <v>380</v>
      </c>
      <c r="C3">
        <v>176</v>
      </c>
      <c r="D3">
        <f t="shared" ref="D3:D5" si="0">(C3/B3)*100</f>
        <v>46.315789473684212</v>
      </c>
    </row>
    <row r="4" spans="1:4" x14ac:dyDescent="0.2">
      <c r="A4" t="s">
        <v>11</v>
      </c>
      <c r="B4">
        <v>280</v>
      </c>
      <c r="C4">
        <v>102</v>
      </c>
      <c r="D4">
        <f t="shared" si="0"/>
        <v>36.428571428571423</v>
      </c>
    </row>
    <row r="5" spans="1:4" x14ac:dyDescent="0.2">
      <c r="A5" t="s">
        <v>12</v>
      </c>
      <c r="B5">
        <v>250</v>
      </c>
      <c r="C5">
        <v>82</v>
      </c>
      <c r="D5">
        <f t="shared" si="0"/>
        <v>32.800000000000004</v>
      </c>
    </row>
  </sheetData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3BAADF-C9B7-4F5D-ADB2-5062CE37E289}">
  <dimension ref="A1:F5"/>
  <sheetViews>
    <sheetView workbookViewId="0">
      <selection activeCell="G7" sqref="G7"/>
    </sheetView>
  </sheetViews>
  <sheetFormatPr baseColWidth="10" defaultRowHeight="15" x14ac:dyDescent="0.2"/>
  <cols>
    <col min="1" max="1" width="16.6640625" customWidth="1"/>
  </cols>
  <sheetData>
    <row r="1" spans="1:6" x14ac:dyDescent="0.2">
      <c r="E1" t="s">
        <v>8</v>
      </c>
      <c r="F1" t="s">
        <v>9</v>
      </c>
    </row>
    <row r="2" spans="1:6" x14ac:dyDescent="0.2">
      <c r="A2" t="s">
        <v>7</v>
      </c>
      <c r="B2">
        <f>'Mutant 1'!D2</f>
        <v>66.153846153846146</v>
      </c>
      <c r="C2">
        <f>'Mutant 2'!D2</f>
        <v>66.150000000000006</v>
      </c>
      <c r="D2">
        <f>'Mutant 3'!D2</f>
        <v>52.564102564102569</v>
      </c>
      <c r="E2">
        <f>AVERAGE(B2:D2)</f>
        <v>61.622649572649578</v>
      </c>
      <c r="F2">
        <f>_xlfn.STDEV.P(B2:D2)</f>
        <v>6.4053602098953313</v>
      </c>
    </row>
    <row r="3" spans="1:6" x14ac:dyDescent="0.2">
      <c r="A3" t="s">
        <v>10</v>
      </c>
      <c r="B3">
        <f>'Mutant 1'!D3</f>
        <v>58.666666666666664</v>
      </c>
      <c r="C3">
        <f>'Mutant 2'!D3</f>
        <v>49.249249249249246</v>
      </c>
      <c r="D3">
        <f>'Mutant 3'!D3</f>
        <v>46.315789473684212</v>
      </c>
      <c r="E3">
        <f t="shared" ref="E3:E5" si="0">AVERAGE(B3:D3)</f>
        <v>51.410568463200043</v>
      </c>
      <c r="F3">
        <f t="shared" ref="F3:F5" si="1">_xlfn.STDEV.P(B3:D3)</f>
        <v>5.2687454178691961</v>
      </c>
    </row>
    <row r="4" spans="1:6" x14ac:dyDescent="0.2">
      <c r="A4" t="s">
        <v>11</v>
      </c>
      <c r="B4">
        <f>'Mutant 1'!D4</f>
        <v>31.707317073170731</v>
      </c>
      <c r="C4">
        <f>'Mutant 2'!D4</f>
        <v>36.730769230769234</v>
      </c>
      <c r="D4">
        <f>'Mutant 3'!D4</f>
        <v>36.428571428571423</v>
      </c>
      <c r="E4">
        <f t="shared" si="0"/>
        <v>34.955552577503795</v>
      </c>
      <c r="F4">
        <f t="shared" si="1"/>
        <v>2.3001603272555746</v>
      </c>
    </row>
    <row r="5" spans="1:6" x14ac:dyDescent="0.2">
      <c r="A5" t="s">
        <v>12</v>
      </c>
      <c r="B5">
        <f>'Mutant 1'!D5</f>
        <v>34.977578475336323</v>
      </c>
      <c r="C5">
        <f>'Mutant 2'!D5</f>
        <v>33.204633204633204</v>
      </c>
      <c r="D5">
        <f>'Mutant 3'!D5</f>
        <v>32.800000000000004</v>
      </c>
      <c r="E5">
        <f t="shared" si="0"/>
        <v>33.660737226656515</v>
      </c>
      <c r="F5">
        <f t="shared" si="1"/>
        <v>0.94568675689200898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11</vt:i4>
      </vt:variant>
    </vt:vector>
  </HeadingPairs>
  <TitlesOfParts>
    <vt:vector size="11" baseType="lpstr">
      <vt:lpstr>07.01.19</vt:lpstr>
      <vt:lpstr>09.01.19</vt:lpstr>
      <vt:lpstr>10.01.19</vt:lpstr>
      <vt:lpstr>%onWT_Together</vt:lpstr>
      <vt:lpstr>SurvivalRateTogether </vt:lpstr>
      <vt:lpstr>Mutant 1</vt:lpstr>
      <vt:lpstr>Mutant 2</vt:lpstr>
      <vt:lpstr>Mutant 3</vt:lpstr>
      <vt:lpstr>Mutant Together</vt:lpstr>
      <vt:lpstr>Everything</vt:lpstr>
      <vt:lpstr>Western Blot Intensity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Dirks, Tim</dc:creator>
  <cp:lastModifiedBy>Microsoft Office User</cp:lastModifiedBy>
  <dcterms:created xsi:type="dcterms:W3CDTF">2019-01-09T11:55:40Z</dcterms:created>
  <dcterms:modified xsi:type="dcterms:W3CDTF">2023-08-08T08:52:53Z</dcterms:modified>
</cp:coreProperties>
</file>